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libraries\DONNEES_AL\MERCATEL\CHEQUE CADEAU 2014\GESTION DU PROJET\0-2016\2016-11-15 Atelier 02\"/>
    </mc:Choice>
  </mc:AlternateContent>
  <bookViews>
    <workbookView xWindow="0" yWindow="0" windowWidth="15360" windowHeight="8316"/>
  </bookViews>
  <sheets>
    <sheet name="BOR REMB et DEREMB DETAIL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0" i="3"/>
  <c r="F30" i="3"/>
  <c r="G22" i="3" l="1"/>
  <c r="H22" i="3" s="1"/>
  <c r="I24" i="3"/>
  <c r="G24" i="3" s="1"/>
  <c r="H24" i="3" s="1"/>
  <c r="I23" i="3"/>
  <c r="G23" i="3" s="1"/>
  <c r="H23" i="3" s="1"/>
  <c r="I22" i="3"/>
  <c r="J22" i="3" s="1"/>
  <c r="J23" i="3" l="1"/>
  <c r="J24" i="3"/>
  <c r="H9" i="3"/>
  <c r="H11" i="3" s="1"/>
  <c r="G9" i="3"/>
  <c r="G11" i="3" s="1"/>
  <c r="F9" i="3"/>
  <c r="F11" i="3" s="1"/>
  <c r="E9" i="3"/>
  <c r="D9" i="3"/>
  <c r="D11" i="3" s="1"/>
  <c r="C9" i="3"/>
  <c r="J8" i="3"/>
  <c r="L8" i="3" s="1"/>
  <c r="I8" i="3"/>
  <c r="J7" i="3"/>
  <c r="L7" i="3" s="1"/>
  <c r="I7" i="3"/>
  <c r="L9" i="3" l="1"/>
  <c r="L11" i="3" s="1"/>
  <c r="I9" i="3"/>
  <c r="I11" i="3" s="1"/>
  <c r="J9" i="3"/>
  <c r="J25" i="3" l="1"/>
  <c r="J11" i="3"/>
  <c r="F25" i="3"/>
  <c r="I25" i="3" s="1"/>
  <c r="G25" i="3" s="1"/>
  <c r="H25" i="3" s="1"/>
  <c r="E11" i="3"/>
  <c r="C11" i="3"/>
  <c r="I30" i="3" l="1"/>
</calcChain>
</file>

<file path=xl/sharedStrings.xml><?xml version="1.0" encoding="utf-8"?>
<sst xmlns="http://schemas.openxmlformats.org/spreadsheetml/2006/main" count="43" uniqueCount="34">
  <si>
    <t xml:space="preserve">Num Remise : </t>
  </si>
  <si>
    <t>20160411-145135-361445-3731-00069</t>
  </si>
  <si>
    <t>Nature des ….</t>
  </si>
  <si>
    <t>Déclaré</t>
  </si>
  <si>
    <t>Qte</t>
  </si>
  <si>
    <t>Montant</t>
  </si>
  <si>
    <t>Lu</t>
  </si>
  <si>
    <t>Titres en anomalie</t>
  </si>
  <si>
    <t>Commission</t>
  </si>
  <si>
    <t>HT</t>
  </si>
  <si>
    <t>Titre A</t>
  </si>
  <si>
    <t>Titre B</t>
  </si>
  <si>
    <t>Totaux</t>
  </si>
  <si>
    <t>DETAIL REMISE</t>
  </si>
  <si>
    <t xml:space="preserve">Detail des Déremboursements </t>
  </si>
  <si>
    <t>Remise</t>
  </si>
  <si>
    <t>20160205-145135-361445-3731-00059</t>
  </si>
  <si>
    <t>20151211-145135-361445-3731-00050</t>
  </si>
  <si>
    <t>Num Chq</t>
  </si>
  <si>
    <t>Déremboursement</t>
  </si>
  <si>
    <t>même approche si plusieurs remises</t>
  </si>
  <si>
    <t>sur la même facturation</t>
  </si>
  <si>
    <t>Net Réglé</t>
  </si>
  <si>
    <t xml:space="preserve">Remboursement Effectif réglé </t>
  </si>
  <si>
    <t>Remise CTRL</t>
  </si>
  <si>
    <t>GLOBAL</t>
  </si>
  <si>
    <t>CRL Soumis à Commission</t>
  </si>
  <si>
    <t>Commission HT</t>
  </si>
  <si>
    <t>Commisssion TTC</t>
  </si>
  <si>
    <t>Tva commission</t>
  </si>
  <si>
    <t>% fictif</t>
  </si>
  <si>
    <t>Si adaptation possible sur un même document par les Emetteurs</t>
  </si>
  <si>
    <t>Deremboursement</t>
  </si>
  <si>
    <t>BORDEREAU DE REMBOURSEMENT-FACTURE DE COMMISSION EMETTEUR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</si>
</sst>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0" fillId="0" borderId="3" xfId="0" applyNumberFormat="1" applyBorder="1"/>
    <xf numFmtId="9" fontId="0" fillId="0" borderId="5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0" borderId="1" xfId="0" applyFont="1" applyFill="1" applyBorder="1"/>
    <xf numFmtId="4" fontId="0" fillId="0" borderId="4" xfId="0" applyNumberFormat="1" applyFill="1" applyBorder="1"/>
    <xf numFmtId="0" fontId="1" fillId="0" borderId="1" xfId="0" applyFont="1" applyFill="1" applyBorder="1" applyAlignment="1">
      <alignment horizontal="left"/>
    </xf>
    <xf numFmtId="4" fontId="0" fillId="0" borderId="1" xfId="0" applyNumberForma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5" fillId="0" borderId="0" xfId="0" applyFont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0" xfId="0" applyFill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/>
    <xf numFmtId="0" fontId="7" fillId="0" borderId="0" xfId="0" applyFont="1"/>
    <xf numFmtId="4" fontId="1" fillId="5" borderId="1" xfId="0" applyNumberFormat="1" applyFont="1" applyFill="1" applyBorder="1"/>
    <xf numFmtId="4" fontId="1" fillId="3" borderId="1" xfId="0" applyNumberFormat="1" applyFont="1" applyFill="1" applyBorder="1"/>
    <xf numFmtId="4" fontId="1" fillId="6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12</xdr:row>
      <xdr:rowOff>22860</xdr:rowOff>
    </xdr:from>
    <xdr:to>
      <xdr:col>3</xdr:col>
      <xdr:colOff>510540</xdr:colOff>
      <xdr:row>14</xdr:row>
      <xdr:rowOff>175260</xdr:rowOff>
    </xdr:to>
    <xdr:sp macro="" textlink="">
      <xdr:nvSpPr>
        <xdr:cNvPr id="3" name="Rectangle à coins arrondis 2"/>
        <xdr:cNvSpPr/>
      </xdr:nvSpPr>
      <xdr:spPr>
        <a:xfrm>
          <a:off x="1333500" y="4229100"/>
          <a:ext cx="1127760" cy="518160"/>
        </a:xfrm>
        <a:prstGeom prst="wedgeRoundRectCallout">
          <a:avLst>
            <a:gd name="adj1" fmla="val 47091"/>
            <a:gd name="adj2" fmla="val -2846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Fichier REM Enseigne</a:t>
          </a:r>
        </a:p>
      </xdr:txBody>
    </xdr:sp>
    <xdr:clientData/>
  </xdr:twoCellAnchor>
  <xdr:twoCellAnchor>
    <xdr:from>
      <xdr:col>4</xdr:col>
      <xdr:colOff>228600</xdr:colOff>
      <xdr:row>12</xdr:row>
      <xdr:rowOff>30480</xdr:rowOff>
    </xdr:from>
    <xdr:to>
      <xdr:col>5</xdr:col>
      <xdr:colOff>624840</xdr:colOff>
      <xdr:row>14</xdr:row>
      <xdr:rowOff>144780</xdr:rowOff>
    </xdr:to>
    <xdr:sp macro="" textlink="">
      <xdr:nvSpPr>
        <xdr:cNvPr id="4" name="Rectangle à coins arrondis 3"/>
        <xdr:cNvSpPr/>
      </xdr:nvSpPr>
      <xdr:spPr>
        <a:xfrm>
          <a:off x="2971800" y="4236720"/>
          <a:ext cx="1188720" cy="480060"/>
        </a:xfrm>
        <a:prstGeom prst="wedgeRoundRectCallout">
          <a:avLst>
            <a:gd name="adj1" fmla="val 20676"/>
            <a:gd name="adj2" fmla="val -470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Fichier CTRL Emetteur</a:t>
          </a:r>
        </a:p>
      </xdr:txBody>
    </xdr:sp>
    <xdr:clientData/>
  </xdr:twoCellAnchor>
  <xdr:twoCellAnchor>
    <xdr:from>
      <xdr:col>7</xdr:col>
      <xdr:colOff>99060</xdr:colOff>
      <xdr:row>12</xdr:row>
      <xdr:rowOff>76200</xdr:rowOff>
    </xdr:from>
    <xdr:to>
      <xdr:col>8</xdr:col>
      <xdr:colOff>236220</xdr:colOff>
      <xdr:row>15</xdr:row>
      <xdr:rowOff>7620</xdr:rowOff>
    </xdr:to>
    <xdr:sp macro="" textlink="">
      <xdr:nvSpPr>
        <xdr:cNvPr id="5" name="Rectangle à coins arrondis 4"/>
        <xdr:cNvSpPr/>
      </xdr:nvSpPr>
      <xdr:spPr>
        <a:xfrm>
          <a:off x="5417820" y="4282440"/>
          <a:ext cx="1127760" cy="480060"/>
        </a:xfrm>
        <a:prstGeom prst="wedgeRoundRectCallout">
          <a:avLst>
            <a:gd name="adj1" fmla="val 19732"/>
            <a:gd name="adj2" fmla="val -470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Fichier CTRL Emetteur</a:t>
          </a:r>
        </a:p>
      </xdr:txBody>
    </xdr:sp>
    <xdr:clientData/>
  </xdr:twoCellAnchor>
  <xdr:twoCellAnchor>
    <xdr:from>
      <xdr:col>2</xdr:col>
      <xdr:colOff>45720</xdr:colOff>
      <xdr:row>11</xdr:row>
      <xdr:rowOff>76200</xdr:rowOff>
    </xdr:from>
    <xdr:to>
      <xdr:col>3</xdr:col>
      <xdr:colOff>758190</xdr:colOff>
      <xdr:row>11</xdr:row>
      <xdr:rowOff>85725</xdr:rowOff>
    </xdr:to>
    <xdr:cxnSp macro="">
      <xdr:nvCxnSpPr>
        <xdr:cNvPr id="7" name="Connecteur droit avec flèche 6"/>
        <xdr:cNvCxnSpPr/>
      </xdr:nvCxnSpPr>
      <xdr:spPr>
        <a:xfrm>
          <a:off x="1203960" y="4099560"/>
          <a:ext cx="1504950" cy="9525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11</xdr:row>
      <xdr:rowOff>83820</xdr:rowOff>
    </xdr:from>
    <xdr:to>
      <xdr:col>5</xdr:col>
      <xdr:colOff>765810</xdr:colOff>
      <xdr:row>11</xdr:row>
      <xdr:rowOff>93345</xdr:rowOff>
    </xdr:to>
    <xdr:cxnSp macro="">
      <xdr:nvCxnSpPr>
        <xdr:cNvPr id="8" name="Connecteur droit avec flèche 7"/>
        <xdr:cNvCxnSpPr/>
      </xdr:nvCxnSpPr>
      <xdr:spPr>
        <a:xfrm>
          <a:off x="2796540" y="4107180"/>
          <a:ext cx="1504950" cy="9525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91440</xdr:colOff>
      <xdr:row>11</xdr:row>
      <xdr:rowOff>99060</xdr:rowOff>
    </xdr:from>
    <xdr:to>
      <xdr:col>8</xdr:col>
      <xdr:colOff>1089660</xdr:colOff>
      <xdr:row>11</xdr:row>
      <xdr:rowOff>114300</xdr:rowOff>
    </xdr:to>
    <xdr:cxnSp macro="">
      <xdr:nvCxnSpPr>
        <xdr:cNvPr id="9" name="Connecteur droit avec flèche 8"/>
        <xdr:cNvCxnSpPr/>
      </xdr:nvCxnSpPr>
      <xdr:spPr>
        <a:xfrm>
          <a:off x="4419600" y="4122420"/>
          <a:ext cx="2979420" cy="1524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workbookViewId="0">
      <selection activeCell="N20" sqref="N20"/>
    </sheetView>
  </sheetViews>
  <sheetFormatPr baseColWidth="10" defaultRowHeight="14.4" x14ac:dyDescent="0.3"/>
  <cols>
    <col min="1" max="1" width="5.33203125" customWidth="1"/>
    <col min="7" max="7" width="14.44140625" customWidth="1"/>
    <col min="8" max="8" width="16.44140625" customWidth="1"/>
    <col min="9" max="9" width="16.33203125" customWidth="1"/>
    <col min="10" max="10" width="17.109375" customWidth="1"/>
    <col min="13" max="13" width="8.33203125" customWidth="1"/>
    <col min="17" max="17" width="19.109375" customWidth="1"/>
  </cols>
  <sheetData>
    <row r="1" spans="2:17" x14ac:dyDescent="0.3">
      <c r="B1" s="55" t="s">
        <v>33</v>
      </c>
    </row>
    <row r="3" spans="2:17" x14ac:dyDescent="0.3">
      <c r="B3" t="s">
        <v>0</v>
      </c>
      <c r="F3" s="28" t="s">
        <v>13</v>
      </c>
      <c r="G3" s="29"/>
      <c r="H3" s="29"/>
      <c r="I3" s="29"/>
      <c r="M3" s="43"/>
      <c r="N3" s="43"/>
    </row>
    <row r="4" spans="2:17" x14ac:dyDescent="0.3">
      <c r="B4" s="2" t="s">
        <v>1</v>
      </c>
      <c r="M4" s="47"/>
      <c r="N4" s="47"/>
    </row>
    <row r="5" spans="2:17" x14ac:dyDescent="0.3">
      <c r="C5" s="53" t="s">
        <v>3</v>
      </c>
      <c r="D5" s="53"/>
      <c r="E5" s="53" t="s">
        <v>6</v>
      </c>
      <c r="F5" s="53"/>
      <c r="G5" s="53" t="s">
        <v>7</v>
      </c>
      <c r="H5" s="53"/>
      <c r="I5" s="53"/>
      <c r="J5" s="53"/>
      <c r="K5" s="53" t="s">
        <v>26</v>
      </c>
      <c r="L5" s="53"/>
      <c r="M5" s="54"/>
      <c r="N5" s="54"/>
      <c r="O5" s="39"/>
      <c r="P5" s="39"/>
      <c r="Q5" s="39"/>
    </row>
    <row r="6" spans="2:17" x14ac:dyDescent="0.3">
      <c r="B6" s="6" t="s">
        <v>2</v>
      </c>
      <c r="C6" s="8" t="s">
        <v>4</v>
      </c>
      <c r="D6" s="5" t="s">
        <v>5</v>
      </c>
      <c r="E6" s="5" t="s">
        <v>4</v>
      </c>
      <c r="F6" s="5" t="s">
        <v>5</v>
      </c>
      <c r="G6" s="5" t="s">
        <v>4</v>
      </c>
      <c r="H6" s="5" t="s">
        <v>5</v>
      </c>
      <c r="I6" s="5" t="s">
        <v>4</v>
      </c>
      <c r="J6" s="5" t="s">
        <v>5</v>
      </c>
      <c r="K6" s="5" t="s">
        <v>30</v>
      </c>
      <c r="L6" s="5" t="s">
        <v>9</v>
      </c>
      <c r="M6" s="44"/>
      <c r="N6" s="44"/>
      <c r="O6" s="37"/>
    </row>
    <row r="7" spans="2:17" x14ac:dyDescent="0.3">
      <c r="B7" s="10" t="s">
        <v>10</v>
      </c>
      <c r="C7" s="9">
        <v>100</v>
      </c>
      <c r="D7" s="3">
        <v>1000</v>
      </c>
      <c r="E7" s="9">
        <v>100</v>
      </c>
      <c r="F7" s="3">
        <v>1000</v>
      </c>
      <c r="G7" s="9">
        <v>2</v>
      </c>
      <c r="H7" s="3">
        <v>20</v>
      </c>
      <c r="I7" s="9">
        <f>+E7-G7</f>
        <v>98</v>
      </c>
      <c r="J7" s="3">
        <f>+F7-H7</f>
        <v>980</v>
      </c>
      <c r="K7" s="12">
        <v>0.02</v>
      </c>
      <c r="L7" s="14">
        <f>+J7*K7</f>
        <v>19.600000000000001</v>
      </c>
      <c r="M7" s="45"/>
      <c r="N7" s="45"/>
      <c r="O7" s="38"/>
    </row>
    <row r="8" spans="2:17" x14ac:dyDescent="0.3">
      <c r="B8" s="11" t="s">
        <v>11</v>
      </c>
      <c r="C8" s="11">
        <v>80</v>
      </c>
      <c r="D8" s="3">
        <v>400</v>
      </c>
      <c r="E8" s="11">
        <v>80</v>
      </c>
      <c r="F8" s="3">
        <v>400</v>
      </c>
      <c r="G8" s="11">
        <v>0</v>
      </c>
      <c r="H8" s="3">
        <v>0</v>
      </c>
      <c r="I8" s="11">
        <f>+E8-G8</f>
        <v>80</v>
      </c>
      <c r="J8" s="3">
        <f>+F8-H8</f>
        <v>400</v>
      </c>
      <c r="K8" s="13">
        <v>0.02</v>
      </c>
      <c r="L8" s="15">
        <f>+J8*K8</f>
        <v>8</v>
      </c>
      <c r="M8" s="45"/>
      <c r="N8" s="45"/>
      <c r="O8" s="38"/>
    </row>
    <row r="9" spans="2:17" x14ac:dyDescent="0.3">
      <c r="B9" s="6" t="s">
        <v>12</v>
      </c>
      <c r="C9" s="6">
        <f t="shared" ref="C9:J11" si="0">SUM(C7:C8)</f>
        <v>180</v>
      </c>
      <c r="D9" s="7">
        <f t="shared" si="0"/>
        <v>1400</v>
      </c>
      <c r="E9" s="6">
        <f t="shared" si="0"/>
        <v>180</v>
      </c>
      <c r="F9" s="7">
        <f t="shared" si="0"/>
        <v>1400</v>
      </c>
      <c r="G9" s="6">
        <f t="shared" si="0"/>
        <v>2</v>
      </c>
      <c r="H9" s="7">
        <f t="shared" si="0"/>
        <v>20</v>
      </c>
      <c r="I9" s="6">
        <f t="shared" si="0"/>
        <v>178</v>
      </c>
      <c r="J9" s="7">
        <f t="shared" si="0"/>
        <v>1380</v>
      </c>
      <c r="K9" s="6"/>
      <c r="L9" s="7">
        <f>SUM(L7:L8)</f>
        <v>27.6</v>
      </c>
      <c r="M9" s="46"/>
      <c r="N9" s="46"/>
      <c r="O9" s="46"/>
      <c r="P9" s="48"/>
    </row>
    <row r="10" spans="2:17" x14ac:dyDescent="0.3">
      <c r="M10" s="43"/>
      <c r="N10" s="43"/>
      <c r="O10" s="43"/>
      <c r="P10" s="43"/>
    </row>
    <row r="11" spans="2:17" x14ac:dyDescent="0.3">
      <c r="B11" s="34" t="s">
        <v>25</v>
      </c>
      <c r="C11" s="34" t="e">
        <f>+#REF!+C9</f>
        <v>#REF!</v>
      </c>
      <c r="D11" s="35">
        <f t="shared" si="0"/>
        <v>1400</v>
      </c>
      <c r="E11" s="34" t="e">
        <f>+#REF!+E9</f>
        <v>#REF!</v>
      </c>
      <c r="F11" s="35">
        <f t="shared" si="0"/>
        <v>1400</v>
      </c>
      <c r="G11" s="34">
        <f t="shared" si="0"/>
        <v>2</v>
      </c>
      <c r="H11" s="35">
        <f t="shared" si="0"/>
        <v>20</v>
      </c>
      <c r="I11" s="34">
        <f t="shared" si="0"/>
        <v>178</v>
      </c>
      <c r="J11" s="51">
        <f t="shared" si="0"/>
        <v>1380</v>
      </c>
      <c r="K11" s="34"/>
      <c r="L11" s="52">
        <f>SUM(L9:L10)</f>
        <v>27.6</v>
      </c>
      <c r="M11" s="46"/>
      <c r="N11" s="46"/>
      <c r="O11" s="46"/>
      <c r="P11" s="48"/>
    </row>
    <row r="12" spans="2:17" x14ac:dyDescent="0.3">
      <c r="M12" s="43"/>
      <c r="N12" s="43"/>
      <c r="O12" s="43"/>
      <c r="P12" s="43"/>
    </row>
    <row r="13" spans="2:17" x14ac:dyDescent="0.3">
      <c r="J13" s="26" t="s">
        <v>20</v>
      </c>
      <c r="L13" s="26"/>
    </row>
    <row r="14" spans="2:17" x14ac:dyDescent="0.3">
      <c r="J14" s="26" t="s">
        <v>21</v>
      </c>
      <c r="L14" s="26"/>
    </row>
    <row r="18" spans="1:12" x14ac:dyDescent="0.3">
      <c r="A18" s="41"/>
      <c r="G18" s="49" t="s">
        <v>31</v>
      </c>
    </row>
    <row r="19" spans="1:12" x14ac:dyDescent="0.3">
      <c r="A19" s="41"/>
      <c r="B19" s="28" t="s">
        <v>14</v>
      </c>
      <c r="C19" s="29"/>
      <c r="D19" s="29"/>
      <c r="G19" s="36"/>
      <c r="H19" s="36"/>
      <c r="I19" s="36"/>
    </row>
    <row r="20" spans="1:12" x14ac:dyDescent="0.3">
      <c r="A20" s="41"/>
    </row>
    <row r="21" spans="1:12" x14ac:dyDescent="0.3">
      <c r="A21" s="41"/>
      <c r="B21" s="16" t="s">
        <v>15</v>
      </c>
      <c r="C21" s="17"/>
      <c r="D21" s="18"/>
      <c r="E21" s="6" t="s">
        <v>18</v>
      </c>
      <c r="F21" s="40" t="s">
        <v>5</v>
      </c>
      <c r="G21" s="30" t="s">
        <v>27</v>
      </c>
      <c r="H21" s="30" t="s">
        <v>29</v>
      </c>
      <c r="I21" s="30" t="s">
        <v>28</v>
      </c>
      <c r="J21" s="30" t="s">
        <v>32</v>
      </c>
      <c r="K21" s="42"/>
      <c r="L21" s="23"/>
    </row>
    <row r="22" spans="1:12" x14ac:dyDescent="0.3">
      <c r="A22" s="41"/>
      <c r="B22" s="19" t="s">
        <v>16</v>
      </c>
      <c r="C22" s="20"/>
      <c r="D22" s="21"/>
      <c r="E22" s="10">
        <v>123456</v>
      </c>
      <c r="F22" s="15">
        <v>10</v>
      </c>
      <c r="G22" s="31">
        <f>+I22/120%</f>
        <v>0.16666666666666669</v>
      </c>
      <c r="H22" s="31">
        <f>+G22*20%</f>
        <v>3.333333333333334E-2</v>
      </c>
      <c r="I22" s="31">
        <f>+F22*2%</f>
        <v>0.2</v>
      </c>
      <c r="J22" s="31">
        <f>+F22-I22</f>
        <v>9.8000000000000007</v>
      </c>
    </row>
    <row r="23" spans="1:12" x14ac:dyDescent="0.3">
      <c r="A23" s="41"/>
      <c r="B23" s="22" t="s">
        <v>16</v>
      </c>
      <c r="C23" s="23"/>
      <c r="D23" s="24"/>
      <c r="E23" s="10">
        <v>457855</v>
      </c>
      <c r="F23" s="15">
        <v>5</v>
      </c>
      <c r="G23" s="31">
        <f t="shared" ref="G23:G25" si="1">+I23/120%</f>
        <v>8.3333333333333343E-2</v>
      </c>
      <c r="H23" s="31">
        <f t="shared" ref="H23:H25" si="2">+G23*20%</f>
        <v>1.666666666666667E-2</v>
      </c>
      <c r="I23" s="31">
        <f>+F23*2%</f>
        <v>0.1</v>
      </c>
      <c r="J23" s="31">
        <f>+F23-I23</f>
        <v>4.9000000000000004</v>
      </c>
    </row>
    <row r="24" spans="1:12" x14ac:dyDescent="0.3">
      <c r="B24" s="25" t="s">
        <v>17</v>
      </c>
      <c r="C24" s="23"/>
      <c r="D24" s="24"/>
      <c r="E24" s="10">
        <v>527112</v>
      </c>
      <c r="F24" s="15">
        <v>15</v>
      </c>
      <c r="G24" s="31">
        <f t="shared" si="1"/>
        <v>0.25</v>
      </c>
      <c r="H24" s="31">
        <f t="shared" si="2"/>
        <v>0.05</v>
      </c>
      <c r="I24" s="31">
        <f>+F24*2%</f>
        <v>0.3</v>
      </c>
      <c r="J24" s="31">
        <f>+F24-I24</f>
        <v>14.7</v>
      </c>
    </row>
    <row r="25" spans="1:12" x14ac:dyDescent="0.3">
      <c r="B25" s="16" t="s">
        <v>12</v>
      </c>
      <c r="C25" s="17"/>
      <c r="D25" s="17"/>
      <c r="E25" s="6"/>
      <c r="F25" s="7">
        <f>SUM(F22:F24)</f>
        <v>30</v>
      </c>
      <c r="G25" s="33">
        <f t="shared" si="1"/>
        <v>0.5</v>
      </c>
      <c r="H25" s="33">
        <f t="shared" si="2"/>
        <v>0.1</v>
      </c>
      <c r="I25" s="33">
        <f>+F25*2%</f>
        <v>0.6</v>
      </c>
      <c r="J25" s="50">
        <f>SUM(J22:J24)</f>
        <v>29.4</v>
      </c>
    </row>
    <row r="29" spans="1:12" x14ac:dyDescent="0.3">
      <c r="B29" s="28" t="s">
        <v>23</v>
      </c>
      <c r="C29" s="29"/>
      <c r="D29" s="29"/>
      <c r="F29" s="27" t="s">
        <v>24</v>
      </c>
      <c r="G29" s="27" t="s">
        <v>8</v>
      </c>
      <c r="H29" s="32" t="s">
        <v>19</v>
      </c>
      <c r="I29" s="27" t="s">
        <v>22</v>
      </c>
      <c r="J29" s="1"/>
      <c r="K29" s="1"/>
    </row>
    <row r="30" spans="1:12" x14ac:dyDescent="0.3">
      <c r="F30" s="51">
        <f>+J11</f>
        <v>1380</v>
      </c>
      <c r="G30" s="52">
        <f>+L11</f>
        <v>27.6</v>
      </c>
      <c r="H30" s="50">
        <f>+J25</f>
        <v>29.4</v>
      </c>
      <c r="I30" s="35">
        <f>+F30-G30-H30</f>
        <v>1323</v>
      </c>
      <c r="J30" s="4"/>
    </row>
    <row r="32" spans="1:12" x14ac:dyDescent="0.3">
      <c r="H32" s="3"/>
    </row>
  </sheetData>
  <mergeCells count="5">
    <mergeCell ref="C5:D5"/>
    <mergeCell ref="E5:F5"/>
    <mergeCell ref="G5:J5"/>
    <mergeCell ref="K5:L5"/>
    <mergeCell ref="M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 REMB et DEREMB 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Lefeuvre</dc:creator>
  <cp:lastModifiedBy>Alain Lefeuvre</cp:lastModifiedBy>
  <dcterms:created xsi:type="dcterms:W3CDTF">2016-04-13T06:42:28Z</dcterms:created>
  <dcterms:modified xsi:type="dcterms:W3CDTF">2016-11-22T15:12:00Z</dcterms:modified>
</cp:coreProperties>
</file>